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ул. им. Шевченко Т.Г., 57 Б" sheetId="1" r:id="rId1"/>
    <sheet name="ул. им. Шевченко Т.Г., 59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m">#REF!</definedName>
    <definedName name="\n">#REF!</definedName>
    <definedName name="\o">#REF!</definedName>
    <definedName name="__KOHE">'[4]МС2'!#REF!</definedName>
    <definedName name="_Order1" hidden="1">0</definedName>
    <definedName name="_Order2" hidden="1">0</definedName>
    <definedName name="AMOR1">#REF!</definedName>
    <definedName name="AMOR2">#REF!</definedName>
    <definedName name="AMOR3">'[5]2002'!$E$767:$S$811</definedName>
    <definedName name="AMOR4">#REF!</definedName>
    <definedName name="AMOR5">'[5]2002'!$E$767:$S$811</definedName>
    <definedName name="AMOR6">'[5]2002'!$A$2:$R$738</definedName>
    <definedName name="asd" localSheetId="0">'ул. им. Шевченко Т.Г., 57 Б'!asd</definedName>
    <definedName name="asd" localSheetId="1">'ул. им. Шевченко Т.Г., 59'!asd</definedName>
    <definedName name="asd">[0]!asd</definedName>
    <definedName name="CompOt" localSheetId="0">'ул. им. Шевченко Т.Г., 57 Б'!CompOt</definedName>
    <definedName name="CompOt" localSheetId="1">'ул. им. Шевченко Т.Г., 59'!CompOt</definedName>
    <definedName name="CompOt">[0]!CompOt</definedName>
    <definedName name="CompRas" localSheetId="0">'ул. им. Шевченко Т.Г., 57 Б'!CompRas</definedName>
    <definedName name="CompRas" localSheetId="1">'ул. им. Шевченко Т.Г., 59'!CompRas</definedName>
    <definedName name="CompRas">[0]!CompRas</definedName>
    <definedName name="del">#REF!</definedName>
    <definedName name="ew" localSheetId="0">'ул. им. Шевченко Т.Г., 57 Б'!ew</definedName>
    <definedName name="ew" localSheetId="1">'ул. им. Шевченко Т.Г., 59'!ew</definedName>
    <definedName name="ew">[0]!ew</definedName>
    <definedName name="fg" localSheetId="0">'ул. им. Шевченко Т.Г., 57 Б'!fg</definedName>
    <definedName name="fg" localSheetId="1">'ул. им. Шевченко Т.Г., 59'!fg</definedName>
    <definedName name="fg">[0]!fg</definedName>
    <definedName name="k" localSheetId="0">'ул. им. Шевченко Т.Г., 57 Б'!k</definedName>
    <definedName name="k" localSheetId="1">'ул. им. Шевченко Т.Г., 59'!k</definedName>
    <definedName name="k">[0]!k</definedName>
    <definedName name="ok">'[9]Контроль'!$E$1</definedName>
    <definedName name="polta">'[11]2001'!#REF!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'[7]FES'!#REF!</definedName>
    <definedName name="SP10">'[7]FES'!#REF!</definedName>
    <definedName name="SP11">'[7]FES'!#REF!</definedName>
    <definedName name="SP12">'[7]FES'!#REF!</definedName>
    <definedName name="SP13">'[7]FES'!#REF!</definedName>
    <definedName name="SP14">'[7]FES'!#REF!</definedName>
    <definedName name="SP15">'[7]FES'!#REF!</definedName>
    <definedName name="SP16">'[7]FES'!#REF!</definedName>
    <definedName name="SP17">'[7]FES'!#REF!</definedName>
    <definedName name="SP18">'[7]FES'!#REF!</definedName>
    <definedName name="SP19">'[7]FES'!#REF!</definedName>
    <definedName name="SP2">'[7]FES'!#REF!</definedName>
    <definedName name="SP20">'[7]FES'!#REF!</definedName>
    <definedName name="SP3">'[7]FES'!#REF!</definedName>
    <definedName name="SP4">'[7]FES'!#REF!</definedName>
    <definedName name="SP5">'[7]FES'!#REF!</definedName>
    <definedName name="SP7">'[7]FES'!#REF!</definedName>
    <definedName name="SP8">'[7]FES'!#REF!</definedName>
    <definedName name="SP9">'[7]FES'!#REF!</definedName>
    <definedName name="www" localSheetId="0">'ул. им. Шевченко Т.Г., 57 Б'!www</definedName>
    <definedName name="www" localSheetId="1">'ул. им. Шевченко Т.Г., 59'!www</definedName>
    <definedName name="www">[0]!www</definedName>
    <definedName name="аа" localSheetId="0">'ул. им. Шевченко Т.Г., 57 Б'!аа</definedName>
    <definedName name="аа" localSheetId="1">'ул. им. Шевченко Т.Г., 59'!аа</definedName>
    <definedName name="аа">[0]!аа</definedName>
    <definedName name="ааа" localSheetId="0">'ул. им. Шевченко Т.Г., 57 Б'!ааа</definedName>
    <definedName name="ааа" localSheetId="1">'ул. им. Шевченко Т.Г., 59'!ааа</definedName>
    <definedName name="ааа">[0]!ааа</definedName>
    <definedName name="аааа" localSheetId="0">'ул. им. Шевченко Т.Г., 57 Б'!аааа</definedName>
    <definedName name="аааа" localSheetId="1">'ул. им. Шевченко Т.Г., 59'!аааа</definedName>
    <definedName name="аааа">[0]!аааа</definedName>
    <definedName name="амор" localSheetId="0">'ул. им. Шевченко Т.Г., 57 Б'!амор</definedName>
    <definedName name="амор" localSheetId="1">'ул. им. Шевченко Т.Г., 59'!амор</definedName>
    <definedName name="амор">[0]!амор</definedName>
    <definedName name="б" localSheetId="0">'ул. им. Шевченко Т.Г., 57 Б'!б</definedName>
    <definedName name="б" localSheetId="1">'ул. им. Шевченко Т.Г., 59'!б</definedName>
    <definedName name="б">[0]!б</definedName>
    <definedName name="в23ё" localSheetId="0">'ул. им. Шевченко Т.Г., 57 Б'!в23ё</definedName>
    <definedName name="в23ё" localSheetId="1">'ул. им. Шевченко Т.Г., 59'!в23ё</definedName>
    <definedName name="в23ё">[0]!в23ё</definedName>
    <definedName name="вв" localSheetId="0">'ул. им. Шевченко Т.Г., 57 Б'!вв</definedName>
    <definedName name="вв" localSheetId="1">'ул. им. Шевченко Т.Г., 59'!вв</definedName>
    <definedName name="вв">[0]!вв</definedName>
    <definedName name="второй">#REF!</definedName>
    <definedName name="год">'[3]отопл'!$F$11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 localSheetId="0">'ул. им. Шевченко Т.Г., 57 Б'!ииииииииииииииииииииииииииииииииииииииииииииииииииииииииииииии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 localSheetId="1">'ул. им. Шевченко Т.Г., 59'!ииииииииииииииииииииииииииииииииииииииииииииииииииииииииииииии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о" localSheetId="0">'ул. им. Шевченко Т.Г., 57 Б'!ио</definedName>
    <definedName name="ио" localSheetId="1">'ул. им. Шевченко Т.Г., 59'!ио</definedName>
    <definedName name="ио">[0]!ио</definedName>
    <definedName name="й" localSheetId="0">'ул. им. Шевченко Т.Г., 57 Б'!й</definedName>
    <definedName name="й" localSheetId="1">'ул. им. Шевченко Т.Г., 59'!й</definedName>
    <definedName name="й">[0]!й</definedName>
    <definedName name="йй" localSheetId="0">'ул. им. Шевченко Т.Г., 57 Б'!йй</definedName>
    <definedName name="йй" localSheetId="1">'ул. им. Шевченко Т.Г., 59'!йй</definedName>
    <definedName name="йй">[0]!йй</definedName>
    <definedName name="ййй" localSheetId="0">'ул. им. Шевченко Т.Г., 57 Б'!ййй</definedName>
    <definedName name="ййй" localSheetId="1">'ул. им. Шевченко Т.Г., 59'!ййй</definedName>
    <definedName name="ййй">[0]!ййй</definedName>
    <definedName name="йййййййййййййййййййййййййййййййййййййййййййййййййййййй" localSheetId="0">'ул. им. Шевченко Т.Г., 57 Б'!йййййййййййййййййййййййййййййййййййййййййййййййййййййй</definedName>
    <definedName name="йййййййййййййййййййййййййййййййййййййййййййййййййййййй" localSheetId="1">'ул. им. Шевченко Т.Г., 59'!йййййййййййййййййййййййййййййййййййййййййййййййййййййй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ке" localSheetId="0">'ул. им. Шевченко Т.Г., 57 Б'!ке</definedName>
    <definedName name="ке" localSheetId="1">'ул. им. Шевченко Т.Г., 59'!ке</definedName>
    <definedName name="ке">[0]!ке</definedName>
    <definedName name="ммммммммммммммммммммммммммммммммммммммммммммм" localSheetId="0">'ул. им. Шевченко Т.Г., 57 Б'!ммммммммммммммммммммммммммммммммммммммммммммм</definedName>
    <definedName name="ммммммммммммммммммммммммммммммммммммммммммммм" localSheetId="1">'ул. им. Шевченко Т.Г., 59'!ммммммммммммммммммммммммммммммммммммммммммммм</definedName>
    <definedName name="ммммммммммммммммммммммммммммммммммммммммммммм">[0]!ммммммммммммммммммммммммммммммммммммммммммммм</definedName>
    <definedName name="мым" localSheetId="0">'ул. им. Шевченко Т.Г., 57 Б'!мым</definedName>
    <definedName name="мым" localSheetId="1">'ул. им. Шевченко Т.Г., 59'!мым</definedName>
    <definedName name="мым">[0]!мым</definedName>
    <definedName name="нннннннннннннннннннннннннннннннннннннннннннннннннннннннннннннннн" localSheetId="0">'ул. им. Шевченко Т.Г., 57 Б'!нннннннннннннннннннннннннннннннннннннннннннннннннннннннннннннннн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 localSheetId="1">'ул. им. Шевченко Т.Г., 59'!нннннннннннннннннннннннннннннннннннннннннннннннннннннннннннннннн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ов" localSheetId="0">'ул. им. Шевченко Т.Г., 57 Б'!нов</definedName>
    <definedName name="нов" localSheetId="1">'ул. им. Шевченко Т.Г., 59'!нов</definedName>
    <definedName name="нов">[0]!нов</definedName>
    <definedName name="новое" localSheetId="0">'ул. им. Шевченко Т.Г., 57 Б'!новое</definedName>
    <definedName name="новое" localSheetId="1">'ул. им. Шевченко Т.Г., 59'!новое</definedName>
    <definedName name="новое">[0]!новое</definedName>
    <definedName name="О843">'[1]2002'!#REF!</definedName>
    <definedName name="общехоз." localSheetId="0">'ул. им. Шевченко Т.Г., 57 Б'!общехоз.</definedName>
    <definedName name="общехоз." localSheetId="1">'ул. им. Шевченко Т.Г., 59'!общехоз.</definedName>
    <definedName name="общехоз.">[0]!общехоз.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'[3]отопл'!$E$11</definedName>
    <definedName name="п" localSheetId="0">'ул. им. Шевченко Т.Г., 57 Б'!п</definedName>
    <definedName name="п" localSheetId="1">'ул. им. Шевченко Т.Г., 59'!п</definedName>
    <definedName name="п">[0]!п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'[2]5'!$B$9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0">'ул. им. Шевченко Т.Г., 57 Б'!пп</definedName>
    <definedName name="пп" localSheetId="1">'ул. им. Шевченко Т.Г., 59'!пп</definedName>
    <definedName name="пп">[0]!пп</definedName>
    <definedName name="пппп" localSheetId="0">'ул. им. Шевченко Т.Г., 57 Б'!пппп</definedName>
    <definedName name="пппп" localSheetId="1">'ул. им. Шевченко Т.Г., 59'!пппп</definedName>
    <definedName name="пппп">[0]!пппп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'ул. им. Шевченко Т.Г., 57 Б'!р</definedName>
    <definedName name="р" localSheetId="1">'ул. им. Шевченко Т.Г., 59'!р</definedName>
    <definedName name="р">[0]!р</definedName>
    <definedName name="с" localSheetId="0">'ул. им. Шевченко Т.Г., 57 Б'!с</definedName>
    <definedName name="с" localSheetId="1">'ул. им. Шевченко Т.Г., 59'!с</definedName>
    <definedName name="с">[0]!с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с" localSheetId="0">'ул. им. Шевченко Т.Г., 57 Б'!сс</definedName>
    <definedName name="сс" localSheetId="1">'ул. им. Шевченко Т.Г., 59'!сс</definedName>
    <definedName name="сс">[0]!сс</definedName>
    <definedName name="сссс" localSheetId="0">'ул. им. Шевченко Т.Г., 57 Б'!сссс</definedName>
    <definedName name="сссс" localSheetId="1">'ул. им. Шевченко Т.Г., 59'!сссс</definedName>
    <definedName name="сссс">[0]!сссс</definedName>
    <definedName name="сссссссссссссссссссссссссссссссссссссссссс" localSheetId="0">'ул. им. Шевченко Т.Г., 57 Б'!сссссссссссссссссссссссссссссссссссссссссс</definedName>
    <definedName name="сссссссссссссссссссссссссссссссссссссссссс" localSheetId="1">'ул. им. Шевченко Т.Г., 59'!сссссссссссссссссссссссссссссссссссссссссс</definedName>
    <definedName name="сссссссссссссссссссссссссссссссссссссссссс">[0]!сссссссссссссссссссссссссссссссссссссссссс</definedName>
    <definedName name="ссы" localSheetId="0">'ул. им. Шевченко Т.Г., 57 Б'!ссы</definedName>
    <definedName name="ссы" localSheetId="1">'ул. им. Шевченко Т.Г., 59'!ссы</definedName>
    <definedName name="ссы">[0]!ссы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'ул. им. Шевченко Т.Г., 57 Б'!у</definedName>
    <definedName name="у" localSheetId="1">'ул. им. Шевченко Т.Г., 59'!у</definedName>
    <definedName name="у">[0]!у</definedName>
    <definedName name="УА" localSheetId="0">'ул. им. Шевченко Т.Г., 57 Б'!УА</definedName>
    <definedName name="УА" localSheetId="1">'ул. им. Шевченко Т.Г., 59'!УА</definedName>
    <definedName name="УА">[0]!УА</definedName>
    <definedName name="УП" localSheetId="0">'ул. им. Шевченко Т.Г., 57 Б'!УП</definedName>
    <definedName name="УП" localSheetId="1">'ул. им. Шевченко Т.Г., 59'!УП</definedName>
    <definedName name="УП">[0]!УП</definedName>
    <definedName name="уфэ" localSheetId="0">'ул. им. Шевченко Т.Г., 57 Б'!уфэ</definedName>
    <definedName name="уфэ" localSheetId="1">'ул. им. Шевченко Т.Г., 59'!уфэ</definedName>
    <definedName name="уфэ">[0]!уфэ</definedName>
    <definedName name="фыв" localSheetId="0">'ул. им. Шевченко Т.Г., 57 Б'!фыв</definedName>
    <definedName name="фыв" localSheetId="1">'ул. им. Шевченко Т.Г., 59'!фыв</definedName>
    <definedName name="фыв">[0]!фыв</definedName>
    <definedName name="ц" localSheetId="0">'ул. им. Шевченко Т.Г., 57 Б'!ц</definedName>
    <definedName name="ц" localSheetId="1">'ул. им. Шевченко Т.Г., 59'!ц</definedName>
    <definedName name="ц">[0]!ц</definedName>
    <definedName name="цу" localSheetId="0">'ул. им. Шевченко Т.Г., 57 Б'!цу</definedName>
    <definedName name="цу" localSheetId="1">'ул. им. Шевченко Т.Г., 59'!цу</definedName>
    <definedName name="цу">[0]!цу</definedName>
    <definedName name="четвертый">#REF!</definedName>
    <definedName name="ччxxxxxxxxxxxxxxxxxxxxxxxxxxxxxxxx" localSheetId="0">'ул. им. Шевченко Т.Г., 57 Б'!ччxxxxxxxxxxxxxxxxxxxxxxxxxxxxxxxx</definedName>
    <definedName name="ччxxxxxxxxxxxxxxxxxxxxxxxxxxxxxxxx" localSheetId="1">'ул. им. Шевченко Т.Г., 59'!ччxxxxxxxxxxxxxxxxxxxxxxxxxxxxxxxx</definedName>
    <definedName name="ччxxxxxxxxxxxxxxxxxxxxxxxxxxxxxxxx">[0]!ччxxxxxxxxxxxxxxxxxxxxxxxxxxxxxxxx</definedName>
    <definedName name="ъъъъъъъъъъъъъъъъъъъъъъъъъъъъъъъъъъъъъъъъъъъъъъъъъъъъъъъъъъъъъъъъъ" localSheetId="0">'ул. им. Шевченко Т.Г., 57 Б'!ъъъъъъъъъъъъъъъъъъъъъъъъъъъъъъъъъъъъъъъъъъъъъъъъъъъъъъъъъъъъъъъъъ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 localSheetId="1">'ул. им. Шевченко Т.Г., 59'!ъъъъъъъъъъъъъъъъъъъъъъъъъъъъъъъъъъъъъъъъъъъъъъъъъъъъъъъъъъъъъъъъъ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ьь" localSheetId="0">'ул. им. Шевченко Т.Г., 57 Б'!ъъъъъъъъъъъъъъъъъъъъъъьь</definedName>
    <definedName name="ъъъъъъъъъъъъъъъъъъъъъъьь" localSheetId="1">'ул. им. Шевченко Т.Г., 59'!ъъъъъъъъъъъъъъъъъъъъъъьь</definedName>
    <definedName name="ъъъъъъъъъъъъъъъъъъъъъъьь">[0]!ъъъъъъъъъъъъъъъъъъъъъъьь</definedName>
    <definedName name="ъъъъъъъъъььььььььь" localSheetId="0">'ул. им. Шевченко Т.Г., 57 Б'!ъъъъъъъъъььььььььь</definedName>
    <definedName name="ъъъъъъъъъььььььььь" localSheetId="1">'ул. им. Шевченко Т.Г., 59'!ъъъъъъъъъььььььььь</definedName>
    <definedName name="ъъъъъъъъъььььььььь">[0]!ъъъъъъъъъььььььььь</definedName>
    <definedName name="ъъъъъъъъъьььььььььььььььььььььъъъъъъъъъъъъъъъъъъъъъъъъъъъъъъъъъъъъъъъъъъъъъъъъъъъъъъъъъъъъъъъъъ" localSheetId="0">'ул. им. Шевченко Т.Г., 57 Б'!ъъъъъъъъъьььььььььььььььььььььъъъъъъъъъъъъъъъъъъъъъъъъъъъъъъъъъъъъъъъъъъъъъъъъъъъъъъъъъъъъъъъъъ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 localSheetId="1">'ул. им. Шевченко Т.Г., 59'!ъъъъъъъъъьььььььььььььььььььььъъъъъъъъъъъъъъъъъъъъъъъъъъъъъъъъъъъъъъъъъъъъъъъъъъъъъъъъъъъъъъъъъ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ыв" localSheetId="0">'ул. им. Шевченко Т.Г., 57 Б'!ыв</definedName>
    <definedName name="ыв" localSheetId="1">'ул. им. Шевченко Т.Г., 59'!ыв</definedName>
    <definedName name="ыв">[0]!ыв</definedName>
    <definedName name="ыыыы" localSheetId="0">'ул. им. Шевченко Т.Г., 57 Б'!ыыыы</definedName>
    <definedName name="ыыыы" localSheetId="1">'ул. им. Шевченко Т.Г., 59'!ыыыы</definedName>
    <definedName name="ыыыы">[0]!ыыыы</definedName>
    <definedName name="электро_проц_ф">#REF!</definedName>
    <definedName name="электро_процент">#REF!</definedName>
    <definedName name="яяяяяяяяяяяяяяяяяяяяяяяяяяяяяяяяяяяяя" localSheetId="0">'ул. им. Шевченко Т.Г., 57 Б'!яяяяяяяяяяяяяяяяяяяяяяяяяяяяяяяяяяяяя</definedName>
    <definedName name="яяяяяяяяяяяяяяяяяяяяяяяяяяяяяяяяяяяяя" localSheetId="1">'ул. им. Шевченко Т.Г., 59'!яяяяяяяяяяяяяяяяяяяяяяяяяяяяяяяяяяяяя</definedName>
    <definedName name="яяяяяяяяяяяяяяяяяяяяяяяяяяяяяяяяяяяяя">[0]!яяяяяяяяяяяяяяяяяяяяяяяяяяяяяяяяяяяяя</definedName>
  </definedNames>
  <calcPr fullCalcOnLoad="1"/>
</workbook>
</file>

<file path=xl/sharedStrings.xml><?xml version="1.0" encoding="utf-8"?>
<sst xmlns="http://schemas.openxmlformats.org/spreadsheetml/2006/main" count="134" uniqueCount="54">
  <si>
    <t>кв.м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</si>
  <si>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</si>
  <si>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</si>
  <si>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</si>
  <si>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</si>
  <si>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</si>
  <si>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2 раза в год</t>
  </si>
  <si>
    <t>1 раз в год</t>
  </si>
  <si>
    <t>Подметание земельного участка в летний период</t>
  </si>
  <si>
    <t>5 раз в неделю</t>
  </si>
  <si>
    <t>Ликвидация наледи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</si>
  <si>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</si>
  <si>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</si>
  <si>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</si>
  <si>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</si>
  <si>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>Укрепление водосточных труб, колен и воронок</t>
  </si>
  <si>
    <t>Замена разбитых стекол окон и дверей в помещениях общего пользования</t>
  </si>
  <si>
    <t xml:space="preserve">Аварийное обслуживание </t>
  </si>
  <si>
    <t>Выполнение заявок населения</t>
  </si>
  <si>
    <t>Постоянно</t>
  </si>
  <si>
    <t>ИТОГО</t>
  </si>
  <si>
    <t>№ п/п</t>
  </si>
  <si>
    <t>Перечень работ, материалы</t>
  </si>
  <si>
    <t>Объем работ ед. изм. / кол-во</t>
  </si>
  <si>
    <t>Стоимость работ, всего, руб.</t>
  </si>
  <si>
    <t>Стоимость работ,                        1 кв.м в месяц, руб.</t>
  </si>
  <si>
    <t>Гарантийный срок  на выполненные работы, лет</t>
  </si>
  <si>
    <t>Ремонт кровли</t>
  </si>
  <si>
    <t>Итого</t>
  </si>
  <si>
    <t>Размер платы за содержание и ремонт жилого помещения в год  руб.</t>
  </si>
  <si>
    <t>Стоимость на 1 кв. м в месяц, руб.</t>
  </si>
  <si>
    <t>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</si>
  <si>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I. Санитарные работы по содержанию помещений общего пользования</t>
  </si>
  <si>
    <t>Очистка и помывка фасадов здания от объявлений, плакатов</t>
  </si>
  <si>
    <t>II. Уборка земельного участка входящего в состав общего имущества многоквартирного дома</t>
  </si>
  <si>
    <t>Стоимость работ,                            1 кв.м в месяц, руб.</t>
  </si>
  <si>
    <t>Ремонт просевшей отмостки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</si>
  <si>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</si>
  <si>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</t>
  </si>
  <si>
    <t>I. Услуги вывоза бытовых отходов</t>
  </si>
  <si>
    <t>II. Подготовка многоквартирного дома к сезонной эксплуатации</t>
  </si>
  <si>
    <t>III. Проведение технических осмотров и мелкий ремонт</t>
  </si>
  <si>
    <t>IV. Устранение аварии и выполнение заявок населения</t>
  </si>
  <si>
    <t>Постоянно на системах водоснабжения, канализации, энергоснабжения, газоснабжения</t>
  </si>
  <si>
    <t>ул. им. Шевченко Т.Г., 57 Б</t>
  </si>
  <si>
    <t>Размер платы за содержание и ремонт жилого помещения в год по лоту № 1 (руб.)</t>
  </si>
  <si>
    <t>Лот 1</t>
  </si>
  <si>
    <t>ул. им. Шевченко Т.Г., 59</t>
  </si>
  <si>
    <t>Утилизация твердых бытовых отходов</t>
  </si>
  <si>
    <t>10,5 кв.м</t>
  </si>
  <si>
    <t>Общестроительные работы</t>
  </si>
  <si>
    <t>25 кв.м</t>
  </si>
  <si>
    <t>15 кв.м</t>
  </si>
  <si>
    <t>35 кв.м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</si>
</sst>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%"/>
    <numFmt numFmtId="171" formatCode="General_)"/>
    <numFmt numFmtId="172" formatCode="#,##0.00000"/>
    <numFmt numFmtId="173" formatCode="#,##0.0000"/>
    <numFmt numFmtId="174" formatCode="#,##0.000"/>
    <numFmt numFmtId="175" formatCode="#,##0.0"/>
    <numFmt numFmtId="176" formatCode="#,##0.000000"/>
    <numFmt numFmtId="177" formatCode="0.0000E+00"/>
    <numFmt numFmtId="178" formatCode="0.000E+00"/>
    <numFmt numFmtId="179" formatCode="0.0E+00"/>
    <numFmt numFmtId="180" formatCode="0E+00"/>
    <numFmt numFmtId="181" formatCode="0.00000E+00"/>
    <numFmt numFmtId="182" formatCode="0.000000E+00"/>
    <numFmt numFmtId="183" formatCode="0.0000000E+00"/>
    <numFmt numFmtId="184" formatCode="0.00000000E+00"/>
    <numFmt numFmtId="185" formatCode="0.000000000E+00"/>
    <numFmt numFmtId="186" formatCode="0.0000000000E+00"/>
    <numFmt numFmtId="187" formatCode="0.00000000000E+00"/>
    <numFmt numFmtId="188" formatCode="0.000000000000E+00"/>
    <numFmt numFmtId="189" formatCode="0.0"/>
  </numFmts>
  <fonts count="53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sz val="1"/>
      <color indexed="16"/>
      <name val="Courier"/>
      <family val="0"/>
    </font>
    <font>
      <b/>
      <sz val="1"/>
      <color indexed="16"/>
      <name val="Courier"/>
      <family val="0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"/>
      <family val="0"/>
    </font>
    <font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10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1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1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15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8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  <xf numFmtId="0" fontId="10" fillId="0" borderId="0">
      <alignment/>
      <protection locked="0"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4" fontId="3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4" fontId="3" fillId="0" borderId="12" xfId="0" applyNumberFormat="1" applyFont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4" fontId="3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164" fontId="3" fillId="0" borderId="0" xfId="0" applyNumberFormat="1" applyFont="1" applyAlignment="1">
      <alignment wrapText="1"/>
    </xf>
    <xf numFmtId="3" fontId="2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65" fontId="5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/>
    </xf>
    <xf numFmtId="4" fontId="3" fillId="0" borderId="12" xfId="0" applyNumberFormat="1" applyFont="1" applyBorder="1" applyAlignment="1">
      <alignment/>
    </xf>
  </cellXfs>
  <cellStyles count="7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5"/>
    <cellStyle name="_ПРИЛ. 2003_ЧТЭ" xfId="16"/>
    <cellStyle name="’ћѓћ‚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60% - Акцент1" xfId="35"/>
    <cellStyle name="60% - Акцент2" xfId="36"/>
    <cellStyle name="60% - Акцент3" xfId="37"/>
    <cellStyle name="60% - Акцент4" xfId="38"/>
    <cellStyle name="60% - Акцент5" xfId="39"/>
    <cellStyle name="60% - Акцент6" xfId="40"/>
    <cellStyle name="Comma [0]_Mod1" xfId="41"/>
    <cellStyle name="Comma_Mod1" xfId="42"/>
    <cellStyle name="Currency [0]_Mod1" xfId="43"/>
    <cellStyle name="Currency_Mod1" xfId="44"/>
    <cellStyle name="Đ_x0010_" xfId="45"/>
    <cellStyle name="Heading 1" xfId="46"/>
    <cellStyle name="Normal_ITU_DealerPr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ззащитный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Защитный" xfId="65"/>
    <cellStyle name="Итог" xfId="66"/>
    <cellStyle name="Контрольная ячейка" xfId="67"/>
    <cellStyle name="Название" xfId="68"/>
    <cellStyle name="Нейтральный" xfId="69"/>
    <cellStyle name="Обычный 4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Хороший" xfId="81"/>
    <cellStyle name="Џђћ–…ќ’ќ›‰" xfId="82"/>
    <cellStyle name="ܘ_x0008_" xfId="83"/>
    <cellStyle name="ܛ_x0008_" xfId="84"/>
    <cellStyle name="㐀കܒ_x0008_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37">
      <selection activeCell="B44" sqref="B44:D44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5" ht="15">
      <c r="A1" s="62" t="s">
        <v>46</v>
      </c>
      <c r="B1" s="62"/>
      <c r="C1" s="62"/>
      <c r="D1" s="62"/>
      <c r="E1" s="62"/>
    </row>
    <row r="2" spans="1:6" ht="39" customHeight="1">
      <c r="A2" s="2"/>
      <c r="B2" s="1" t="s">
        <v>44</v>
      </c>
      <c r="C2" s="4"/>
      <c r="D2" s="5">
        <v>182.7</v>
      </c>
      <c r="E2" s="6" t="s">
        <v>0</v>
      </c>
      <c r="F2" s="2"/>
    </row>
    <row r="3" spans="1:6" ht="15">
      <c r="A3" s="2"/>
      <c r="B3" s="7"/>
      <c r="C3" s="2"/>
      <c r="D3" s="2"/>
      <c r="E3" s="2"/>
      <c r="F3" s="2"/>
    </row>
    <row r="4" spans="1:6" ht="33" customHeight="1">
      <c r="A4" s="62" t="s">
        <v>1</v>
      </c>
      <c r="B4" s="62"/>
      <c r="C4" s="62"/>
      <c r="D4" s="62"/>
      <c r="E4" s="62"/>
      <c r="F4" s="2"/>
    </row>
    <row r="5" spans="1:6" ht="15">
      <c r="A5" s="1"/>
      <c r="B5" s="1"/>
      <c r="C5" s="1"/>
      <c r="D5" s="1"/>
      <c r="E5" s="1"/>
      <c r="F5" s="2"/>
    </row>
    <row r="6" spans="1:6" ht="71.25">
      <c r="A6" s="8"/>
      <c r="B6" s="9" t="s">
        <v>2</v>
      </c>
      <c r="C6" s="9" t="s">
        <v>3</v>
      </c>
      <c r="D6" s="9" t="s">
        <v>4</v>
      </c>
      <c r="E6" s="9" t="s">
        <v>5</v>
      </c>
      <c r="F6" s="2"/>
    </row>
    <row r="7" spans="1:6" ht="15">
      <c r="A7" s="63" t="s">
        <v>39</v>
      </c>
      <c r="B7" s="64"/>
      <c r="C7" s="65"/>
      <c r="D7" s="18">
        <f>SUM(D8:D10)</f>
        <v>2719.6076633394478</v>
      </c>
      <c r="E7" s="18">
        <f>SUM(E8:E10)</f>
        <v>1.2404705634644444</v>
      </c>
      <c r="F7" s="20"/>
    </row>
    <row r="8" spans="1:6" ht="15">
      <c r="A8" s="13">
        <v>1</v>
      </c>
      <c r="B8" s="8" t="s">
        <v>11</v>
      </c>
      <c r="C8" s="15" t="s">
        <v>12</v>
      </c>
      <c r="D8" s="16">
        <f>E8*$D$2*12</f>
        <v>1824.0128667332551</v>
      </c>
      <c r="E8" s="21">
        <v>0.8319708386851191</v>
      </c>
      <c r="F8" s="19"/>
    </row>
    <row r="9" spans="1:6" s="60" customFormat="1" ht="15.75" customHeight="1">
      <c r="A9" s="55">
        <v>2</v>
      </c>
      <c r="B9" s="56" t="s">
        <v>48</v>
      </c>
      <c r="C9" s="57" t="s">
        <v>12</v>
      </c>
      <c r="D9" s="16">
        <f>E9*$D$2*12</f>
        <v>725.9616000000002</v>
      </c>
      <c r="E9" s="58">
        <v>0.3311264367816093</v>
      </c>
      <c r="F9" s="59"/>
    </row>
    <row r="10" spans="1:6" ht="30">
      <c r="A10" s="13">
        <v>3</v>
      </c>
      <c r="B10" s="14" t="s">
        <v>13</v>
      </c>
      <c r="C10" s="14" t="s">
        <v>14</v>
      </c>
      <c r="D10" s="16">
        <f>E10*$D$2*12</f>
        <v>169.63319660619277</v>
      </c>
      <c r="E10" s="16">
        <v>0.0773732879977161</v>
      </c>
      <c r="F10" s="19"/>
    </row>
    <row r="11" spans="1:6" ht="15">
      <c r="A11" s="63" t="s">
        <v>40</v>
      </c>
      <c r="B11" s="68"/>
      <c r="C11" s="69"/>
      <c r="D11" s="22">
        <f>SUM(D12:D15)</f>
        <v>413.1393734204252</v>
      </c>
      <c r="E11" s="22">
        <f>SUM(E12:E15)</f>
        <v>0.18844160436983454</v>
      </c>
      <c r="F11" s="19"/>
    </row>
    <row r="12" spans="1:6" ht="30">
      <c r="A12" s="13">
        <v>4</v>
      </c>
      <c r="B12" s="14" t="s">
        <v>15</v>
      </c>
      <c r="C12" s="14" t="s">
        <v>7</v>
      </c>
      <c r="D12" s="16">
        <f>E12*12*$D$2</f>
        <v>70.23369348147229</v>
      </c>
      <c r="E12" s="17">
        <v>0.03203507274287187</v>
      </c>
      <c r="F12" s="53"/>
    </row>
    <row r="13" spans="1:6" ht="15">
      <c r="A13" s="13">
        <v>5</v>
      </c>
      <c r="B13" s="14" t="s">
        <v>36</v>
      </c>
      <c r="C13" s="14" t="s">
        <v>7</v>
      </c>
      <c r="D13" s="16">
        <f>E13*12*$D$2</f>
        <v>140.46738696294457</v>
      </c>
      <c r="E13" s="17">
        <v>0.06407014548574375</v>
      </c>
      <c r="F13" s="23"/>
    </row>
    <row r="14" spans="1:6" ht="30">
      <c r="A14" s="13">
        <v>6</v>
      </c>
      <c r="B14" s="14" t="s">
        <v>16</v>
      </c>
      <c r="C14" s="14" t="s">
        <v>7</v>
      </c>
      <c r="D14" s="16">
        <f>E14*12*$D$2</f>
        <v>111.54763082351482</v>
      </c>
      <c r="E14" s="17">
        <v>0.05087923317985533</v>
      </c>
      <c r="F14" s="2"/>
    </row>
    <row r="15" spans="1:6" ht="60">
      <c r="A15" s="13">
        <v>7</v>
      </c>
      <c r="B15" s="14" t="s">
        <v>37</v>
      </c>
      <c r="C15" s="14" t="s">
        <v>7</v>
      </c>
      <c r="D15" s="16">
        <f>E15*12*$D$2</f>
        <v>90.89066215249356</v>
      </c>
      <c r="E15" s="17">
        <v>0.041457152961363604</v>
      </c>
      <c r="F15" s="2"/>
    </row>
    <row r="16" spans="1:6" ht="15">
      <c r="A16" s="66" t="s">
        <v>41</v>
      </c>
      <c r="B16" s="67"/>
      <c r="C16" s="67"/>
      <c r="D16" s="12">
        <f>SUM(D17:D18)</f>
        <v>3644.3239782352434</v>
      </c>
      <c r="E16" s="12">
        <f>SUM(E17:E18)</f>
        <v>1.6622532285327694</v>
      </c>
      <c r="F16" s="2"/>
    </row>
    <row r="17" spans="1:6" ht="75">
      <c r="A17" s="13">
        <v>8</v>
      </c>
      <c r="B17" s="14" t="s">
        <v>38</v>
      </c>
      <c r="C17" s="14" t="s">
        <v>7</v>
      </c>
      <c r="D17" s="16">
        <f>E17*12*$D$2</f>
        <v>508.78041539786454</v>
      </c>
      <c r="E17" s="16">
        <v>0.23206550601982512</v>
      </c>
      <c r="F17" s="2"/>
    </row>
    <row r="18" spans="1:6" ht="90">
      <c r="A18" s="13">
        <v>9</v>
      </c>
      <c r="B18" s="14" t="s">
        <v>17</v>
      </c>
      <c r="C18" s="14" t="s">
        <v>43</v>
      </c>
      <c r="D18" s="16">
        <f>E18*12*$D$2</f>
        <v>3135.543562837379</v>
      </c>
      <c r="E18" s="21">
        <v>1.4301877225129442</v>
      </c>
      <c r="F18" s="2"/>
    </row>
    <row r="19" spans="1:6" ht="15">
      <c r="A19" s="66" t="s">
        <v>42</v>
      </c>
      <c r="B19" s="66"/>
      <c r="C19" s="66"/>
      <c r="D19" s="24">
        <f>SUM(D20)</f>
        <v>572.8259968199999</v>
      </c>
      <c r="E19" s="24">
        <f>SUM(E20)</f>
        <v>0.26127805</v>
      </c>
      <c r="F19" s="2"/>
    </row>
    <row r="20" spans="1:6" ht="15">
      <c r="A20" s="13">
        <v>10</v>
      </c>
      <c r="B20" s="14" t="s">
        <v>18</v>
      </c>
      <c r="C20" s="14" t="s">
        <v>19</v>
      </c>
      <c r="D20" s="16">
        <f>E20*12*$D$2</f>
        <v>572.8259968199999</v>
      </c>
      <c r="E20" s="25">
        <v>0.26127805</v>
      </c>
      <c r="F20" s="2"/>
    </row>
    <row r="21" spans="1:6" ht="15">
      <c r="A21" s="9"/>
      <c r="B21" s="26" t="s">
        <v>20</v>
      </c>
      <c r="C21" s="26"/>
      <c r="D21" s="18">
        <f>D7+D11+D16+D19</f>
        <v>7349.8970118151165</v>
      </c>
      <c r="E21" s="18">
        <f>E7+E11+E16+E19</f>
        <v>3.3524434463670483</v>
      </c>
      <c r="F21" s="6"/>
    </row>
    <row r="22" spans="1:6" ht="15">
      <c r="A22" s="28"/>
      <c r="B22" s="29"/>
      <c r="C22" s="30"/>
      <c r="D22" s="61"/>
      <c r="E22" s="32"/>
      <c r="F22" s="2"/>
    </row>
    <row r="23" spans="1:6" ht="15" customHeight="1">
      <c r="A23" s="33"/>
      <c r="B23" s="33"/>
      <c r="C23" s="33"/>
      <c r="D23" s="33"/>
      <c r="E23" s="33"/>
      <c r="F23" s="34"/>
    </row>
    <row r="24" spans="1:6" ht="105" customHeight="1">
      <c r="A24" s="11" t="s">
        <v>21</v>
      </c>
      <c r="B24" s="11" t="s">
        <v>22</v>
      </c>
      <c r="C24" s="11" t="s">
        <v>23</v>
      </c>
      <c r="D24" s="11" t="s">
        <v>24</v>
      </c>
      <c r="E24" s="11" t="s">
        <v>25</v>
      </c>
      <c r="F24" s="11" t="s">
        <v>26</v>
      </c>
    </row>
    <row r="25" spans="1:6" ht="15" customHeight="1">
      <c r="A25" s="11">
        <v>1</v>
      </c>
      <c r="B25" s="8" t="s">
        <v>27</v>
      </c>
      <c r="C25" s="11" t="s">
        <v>49</v>
      </c>
      <c r="D25" s="35">
        <v>7604.21</v>
      </c>
      <c r="E25" s="36">
        <f>D25/12/$D$2</f>
        <v>3.468440977923737</v>
      </c>
      <c r="F25" s="37">
        <v>2</v>
      </c>
    </row>
    <row r="26" spans="1:6" ht="15" customHeight="1">
      <c r="A26" s="11"/>
      <c r="B26" s="38" t="s">
        <v>28</v>
      </c>
      <c r="C26" s="10"/>
      <c r="D26" s="39">
        <f>SUM(D25:D25)</f>
        <v>7604.21</v>
      </c>
      <c r="E26" s="40">
        <f>SUM(E25:E25)</f>
        <v>3.468440977923737</v>
      </c>
      <c r="F26" s="41"/>
    </row>
    <row r="27" spans="1:6" ht="15" customHeight="1">
      <c r="A27" s="28"/>
      <c r="B27" s="29"/>
      <c r="C27" s="42"/>
      <c r="D27" s="42"/>
      <c r="E27" s="42"/>
      <c r="F27" s="42"/>
    </row>
    <row r="28" spans="1:6" ht="29.25" customHeight="1">
      <c r="A28" s="28"/>
      <c r="B28" s="29" t="s">
        <v>29</v>
      </c>
      <c r="C28" s="43">
        <f>D21+D26</f>
        <v>14954.107011815116</v>
      </c>
      <c r="D28" s="43"/>
      <c r="E28" s="43"/>
      <c r="F28" s="42"/>
    </row>
    <row r="29" spans="1:6" ht="15" customHeight="1">
      <c r="A29" s="28"/>
      <c r="B29" s="29" t="s">
        <v>30</v>
      </c>
      <c r="C29" s="44">
        <f>E21+E26</f>
        <v>6.820884424290785</v>
      </c>
      <c r="D29" s="42"/>
      <c r="E29" s="42"/>
      <c r="F29" s="42"/>
    </row>
    <row r="30" spans="1:6" ht="15" customHeight="1">
      <c r="A30" s="28"/>
      <c r="B30" s="29"/>
      <c r="C30" s="44"/>
      <c r="D30" s="42"/>
      <c r="E30" s="42"/>
      <c r="F30" s="42"/>
    </row>
    <row r="31" spans="1:6" ht="15" customHeight="1">
      <c r="A31" s="2"/>
      <c r="B31" s="2"/>
      <c r="C31" s="2"/>
      <c r="D31" s="2"/>
      <c r="E31" s="2"/>
      <c r="F31" s="2"/>
    </row>
    <row r="32" spans="1:6" ht="33" customHeight="1">
      <c r="A32" s="62" t="s">
        <v>31</v>
      </c>
      <c r="B32" s="62"/>
      <c r="C32" s="62"/>
      <c r="D32" s="62"/>
      <c r="E32" s="62"/>
      <c r="F32" s="62"/>
    </row>
    <row r="33" spans="1:6" ht="15" customHeight="1">
      <c r="A33" s="1"/>
      <c r="B33" s="1"/>
      <c r="C33" s="1"/>
      <c r="D33" s="2"/>
      <c r="E33" s="2"/>
      <c r="F33" s="2"/>
    </row>
    <row r="34" spans="1:6" ht="71.25" customHeight="1">
      <c r="A34" s="8"/>
      <c r="B34" s="9" t="s">
        <v>2</v>
      </c>
      <c r="C34" s="9" t="s">
        <v>3</v>
      </c>
      <c r="D34" s="9" t="s">
        <v>4</v>
      </c>
      <c r="E34" s="9" t="s">
        <v>5</v>
      </c>
      <c r="F34" s="2"/>
    </row>
    <row r="35" spans="1:5" ht="31.5" customHeight="1">
      <c r="A35" s="70" t="s">
        <v>32</v>
      </c>
      <c r="B35" s="71"/>
      <c r="C35" s="72"/>
      <c r="D35" s="18">
        <f>D36</f>
        <v>27.73386</v>
      </c>
      <c r="E35" s="18">
        <f>E36</f>
        <v>0.012650000000000002</v>
      </c>
    </row>
    <row r="36" spans="1:5" ht="30" customHeight="1">
      <c r="A36" s="13">
        <v>1</v>
      </c>
      <c r="B36" s="45" t="s">
        <v>33</v>
      </c>
      <c r="C36" s="45" t="s">
        <v>6</v>
      </c>
      <c r="D36" s="16">
        <f>E36*12*$D$2</f>
        <v>27.73386</v>
      </c>
      <c r="E36" s="46">
        <v>0.012650000000000002</v>
      </c>
    </row>
    <row r="37" spans="1:5" ht="32.25" customHeight="1">
      <c r="A37" s="70" t="s">
        <v>34</v>
      </c>
      <c r="B37" s="71"/>
      <c r="C37" s="72"/>
      <c r="D37" s="18">
        <f>D38+D39</f>
        <v>221.87088000000003</v>
      </c>
      <c r="E37" s="18">
        <f>E38+E39</f>
        <v>0.10120000000000001</v>
      </c>
    </row>
    <row r="38" spans="1:5" ht="30" customHeight="1">
      <c r="A38" s="13">
        <v>2</v>
      </c>
      <c r="B38" s="47" t="s">
        <v>8</v>
      </c>
      <c r="C38" s="47" t="s">
        <v>9</v>
      </c>
      <c r="D38" s="16">
        <f>E38*$D$2*12</f>
        <v>55.46772000000001</v>
      </c>
      <c r="E38" s="46">
        <v>0.025300000000000003</v>
      </c>
    </row>
    <row r="39" spans="1:5" ht="15">
      <c r="A39" s="13">
        <v>3</v>
      </c>
      <c r="B39" s="48" t="s">
        <v>10</v>
      </c>
      <c r="C39" s="8" t="s">
        <v>6</v>
      </c>
      <c r="D39" s="16">
        <f>E39*$D$2*12</f>
        <v>166.40316</v>
      </c>
      <c r="E39" s="17">
        <v>0.07590000000000001</v>
      </c>
    </row>
    <row r="40" spans="1:6" ht="15" customHeight="1">
      <c r="A40" s="9"/>
      <c r="B40" s="26" t="s">
        <v>20</v>
      </c>
      <c r="C40" s="26"/>
      <c r="D40" s="27">
        <f>D35+D37</f>
        <v>249.60474000000002</v>
      </c>
      <c r="E40" s="18">
        <f>E35+E37</f>
        <v>0.11385</v>
      </c>
      <c r="F40" s="6"/>
    </row>
    <row r="41" spans="1:6" ht="15" customHeight="1">
      <c r="A41" s="2"/>
      <c r="B41" s="2"/>
      <c r="C41" s="2"/>
      <c r="D41" s="2"/>
      <c r="E41" s="2"/>
      <c r="F41" s="2"/>
    </row>
    <row r="42" spans="1:6" ht="15" customHeight="1">
      <c r="A42" s="33"/>
      <c r="B42" s="33"/>
      <c r="C42" s="33"/>
      <c r="D42" s="33"/>
      <c r="E42" s="33"/>
      <c r="F42" s="34"/>
    </row>
    <row r="43" spans="1:6" ht="105" customHeight="1">
      <c r="A43" s="11" t="s">
        <v>21</v>
      </c>
      <c r="B43" s="11" t="s">
        <v>22</v>
      </c>
      <c r="C43" s="11" t="s">
        <v>23</v>
      </c>
      <c r="D43" s="11" t="s">
        <v>24</v>
      </c>
      <c r="E43" s="11" t="s">
        <v>35</v>
      </c>
      <c r="F43" s="11" t="s">
        <v>26</v>
      </c>
    </row>
    <row r="44" spans="1:6" ht="15" customHeight="1">
      <c r="A44" s="11">
        <v>1</v>
      </c>
      <c r="B44" s="73" t="s">
        <v>50</v>
      </c>
      <c r="C44" s="11" t="s">
        <v>51</v>
      </c>
      <c r="D44" s="74">
        <f>700.54*25</f>
        <v>17513.5</v>
      </c>
      <c r="E44" s="49">
        <f>D44/12/$D$2</f>
        <v>7.988277686553548</v>
      </c>
      <c r="F44" s="37">
        <v>1</v>
      </c>
    </row>
    <row r="45" spans="1:6" ht="15" customHeight="1">
      <c r="A45" s="50"/>
      <c r="B45" s="50" t="s">
        <v>28</v>
      </c>
      <c r="C45" s="50"/>
      <c r="D45" s="51">
        <f>SUM(D44:D44)</f>
        <v>17513.5</v>
      </c>
      <c r="E45" s="52">
        <f>SUM(E44:E44)</f>
        <v>7.988277686553548</v>
      </c>
      <c r="F45" s="50"/>
    </row>
    <row r="46" ht="15" customHeight="1"/>
  </sheetData>
  <sheetProtection/>
  <mergeCells count="9">
    <mergeCell ref="A1:E1"/>
    <mergeCell ref="A4:E4"/>
    <mergeCell ref="A7:C7"/>
    <mergeCell ref="A16:C16"/>
    <mergeCell ref="A11:C11"/>
    <mergeCell ref="A37:C37"/>
    <mergeCell ref="A19:C19"/>
    <mergeCell ref="A32:F32"/>
    <mergeCell ref="A35:C35"/>
  </mergeCells>
  <printOptions horizontalCentered="1"/>
  <pageMargins left="0.3937007874015748" right="0.3937007874015748" top="0.2755905511811024" bottom="0.2755905511811024" header="0.5118110236220472" footer="0.5118110236220472"/>
  <pageSetup fitToHeight="1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spans="1:6" ht="39" customHeight="1">
      <c r="A1" s="2"/>
      <c r="B1" s="1" t="s">
        <v>47</v>
      </c>
      <c r="C1" s="4"/>
      <c r="D1" s="5">
        <v>258.1</v>
      </c>
      <c r="E1" s="6" t="s">
        <v>0</v>
      </c>
      <c r="F1" s="2"/>
    </row>
    <row r="2" spans="1:6" ht="15">
      <c r="A2" s="2"/>
      <c r="B2" s="7"/>
      <c r="C2" s="2"/>
      <c r="D2" s="2"/>
      <c r="E2" s="2"/>
      <c r="F2" s="2"/>
    </row>
    <row r="3" spans="1:6" ht="33" customHeight="1">
      <c r="A3" s="62" t="s">
        <v>1</v>
      </c>
      <c r="B3" s="62"/>
      <c r="C3" s="62"/>
      <c r="D3" s="62"/>
      <c r="E3" s="62"/>
      <c r="F3" s="2"/>
    </row>
    <row r="4" spans="1:6" ht="15">
      <c r="A4" s="1"/>
      <c r="B4" s="1"/>
      <c r="C4" s="1"/>
      <c r="D4" s="1"/>
      <c r="E4" s="1"/>
      <c r="F4" s="2"/>
    </row>
    <row r="5" spans="1:6" ht="71.25">
      <c r="A5" s="8"/>
      <c r="B5" s="9" t="s">
        <v>2</v>
      </c>
      <c r="C5" s="9" t="s">
        <v>3</v>
      </c>
      <c r="D5" s="9" t="s">
        <v>4</v>
      </c>
      <c r="E5" s="9" t="s">
        <v>5</v>
      </c>
      <c r="F5" s="2"/>
    </row>
    <row r="6" spans="1:6" ht="15">
      <c r="A6" s="63" t="s">
        <v>39</v>
      </c>
      <c r="B6" s="64"/>
      <c r="C6" s="65"/>
      <c r="D6" s="18">
        <f>SUM(D7:D9)</f>
        <v>2510.4070738518</v>
      </c>
      <c r="E6" s="18">
        <f>SUM(E7:E9)</f>
        <v>0.810540834899845</v>
      </c>
      <c r="F6" s="20"/>
    </row>
    <row r="7" spans="1:6" ht="15">
      <c r="A7" s="13">
        <v>1</v>
      </c>
      <c r="B7" s="8" t="s">
        <v>11</v>
      </c>
      <c r="C7" s="15" t="s">
        <v>12</v>
      </c>
      <c r="D7" s="16">
        <f>E7*$D$1*12</f>
        <v>1683.704184676853</v>
      </c>
      <c r="E7" s="21">
        <v>0.5436213950267509</v>
      </c>
      <c r="F7" s="19"/>
    </row>
    <row r="8" spans="1:6" ht="15">
      <c r="A8" s="55">
        <v>2</v>
      </c>
      <c r="B8" s="56" t="s">
        <v>48</v>
      </c>
      <c r="C8" s="57" t="s">
        <v>12</v>
      </c>
      <c r="D8" s="16">
        <f>E8*$D$1*12</f>
        <v>670.1184000000001</v>
      </c>
      <c r="E8" s="58">
        <v>0.21636265013560635</v>
      </c>
      <c r="F8" s="19"/>
    </row>
    <row r="9" spans="1:6" ht="30">
      <c r="A9" s="13">
        <v>3</v>
      </c>
      <c r="B9" s="14" t="s">
        <v>13</v>
      </c>
      <c r="C9" s="14" t="s">
        <v>14</v>
      </c>
      <c r="D9" s="16">
        <f>E9*$D$1*12</f>
        <v>156.58448917494724</v>
      </c>
      <c r="E9" s="16">
        <v>0.050556789737487805</v>
      </c>
      <c r="F9" s="19"/>
    </row>
    <row r="10" spans="1:6" ht="15">
      <c r="A10" s="63" t="s">
        <v>40</v>
      </c>
      <c r="B10" s="68"/>
      <c r="C10" s="69"/>
      <c r="D10" s="22">
        <f>SUM(D11:D14)</f>
        <v>695.5380336722911</v>
      </c>
      <c r="E10" s="22">
        <f>SUM(E11:E14)</f>
        <v>0.22456994500590569</v>
      </c>
      <c r="F10" s="19"/>
    </row>
    <row r="11" spans="1:6" ht="30">
      <c r="A11" s="13">
        <v>4</v>
      </c>
      <c r="B11" s="14" t="s">
        <v>15</v>
      </c>
      <c r="C11" s="14" t="s">
        <v>7</v>
      </c>
      <c r="D11" s="16">
        <f>E11*12*$D$1</f>
        <v>118.24146572428948</v>
      </c>
      <c r="E11" s="17">
        <v>0.038176890651003964</v>
      </c>
      <c r="F11" s="53"/>
    </row>
    <row r="12" spans="1:6" ht="15">
      <c r="A12" s="13">
        <v>5</v>
      </c>
      <c r="B12" s="14" t="s">
        <v>36</v>
      </c>
      <c r="C12" s="14" t="s">
        <v>7</v>
      </c>
      <c r="D12" s="16">
        <f>E12*12*$D$1</f>
        <v>236.48293144857897</v>
      </c>
      <c r="E12" s="17">
        <v>0.07635378130200793</v>
      </c>
      <c r="F12" s="23"/>
    </row>
    <row r="13" spans="1:6" ht="30">
      <c r="A13" s="13">
        <v>6</v>
      </c>
      <c r="B13" s="14" t="s">
        <v>16</v>
      </c>
      <c r="C13" s="14" t="s">
        <v>7</v>
      </c>
      <c r="D13" s="16">
        <f>E13*12*$D$1</f>
        <v>187.7952690915186</v>
      </c>
      <c r="E13" s="17">
        <v>0.060633885151594534</v>
      </c>
      <c r="F13" s="2"/>
    </row>
    <row r="14" spans="1:6" ht="60">
      <c r="A14" s="13">
        <v>7</v>
      </c>
      <c r="B14" s="14" t="s">
        <v>37</v>
      </c>
      <c r="C14" s="14" t="s">
        <v>7</v>
      </c>
      <c r="D14" s="16">
        <f>E14*12*$D$1</f>
        <v>153.01836740790404</v>
      </c>
      <c r="E14" s="17">
        <v>0.049405387901299246</v>
      </c>
      <c r="F14" s="2"/>
    </row>
    <row r="15" spans="1:6" ht="15">
      <c r="A15" s="66" t="s">
        <v>41</v>
      </c>
      <c r="B15" s="67"/>
      <c r="C15" s="67"/>
      <c r="D15" s="12">
        <f>SUM(D16:D17)</f>
        <v>4942.109960621543</v>
      </c>
      <c r="E15" s="12">
        <f>SUM(E16:E17)</f>
        <v>1.5956702701218979</v>
      </c>
      <c r="F15" s="2"/>
    </row>
    <row r="16" spans="1:6" ht="75">
      <c r="A16" s="13">
        <v>8</v>
      </c>
      <c r="B16" s="14" t="s">
        <v>38</v>
      </c>
      <c r="C16" s="14" t="s">
        <v>7</v>
      </c>
      <c r="D16" s="16">
        <f>E16*12*$D$1</f>
        <v>515.145657036461</v>
      </c>
      <c r="E16" s="16">
        <v>0.166326248558847</v>
      </c>
      <c r="F16" s="2"/>
    </row>
    <row r="17" spans="1:6" ht="90">
      <c r="A17" s="13">
        <v>9</v>
      </c>
      <c r="B17" s="14" t="s">
        <v>17</v>
      </c>
      <c r="C17" s="14" t="s">
        <v>43</v>
      </c>
      <c r="D17" s="16">
        <f>E17*12*$D$1</f>
        <v>4426.964303585082</v>
      </c>
      <c r="E17" s="21">
        <v>1.4293440215630508</v>
      </c>
      <c r="F17" s="2"/>
    </row>
    <row r="18" spans="1:6" ht="15">
      <c r="A18" s="66" t="s">
        <v>42</v>
      </c>
      <c r="B18" s="66"/>
      <c r="C18" s="66"/>
      <c r="D18" s="24">
        <f>SUM(D19)</f>
        <v>670.1651778369647</v>
      </c>
      <c r="E18" s="24">
        <f>SUM(E19)</f>
        <v>0.21637775340209373</v>
      </c>
      <c r="F18" s="2"/>
    </row>
    <row r="19" spans="1:6" ht="15">
      <c r="A19" s="13">
        <v>10</v>
      </c>
      <c r="B19" s="14" t="s">
        <v>18</v>
      </c>
      <c r="C19" s="14" t="s">
        <v>19</v>
      </c>
      <c r="D19" s="16">
        <f>E19*12*$D$1</f>
        <v>670.1651778369647</v>
      </c>
      <c r="E19" s="25">
        <v>0.21637775340209373</v>
      </c>
      <c r="F19" s="2"/>
    </row>
    <row r="20" spans="1:6" ht="15">
      <c r="A20" s="9"/>
      <c r="B20" s="26" t="s">
        <v>20</v>
      </c>
      <c r="C20" s="26"/>
      <c r="D20" s="18">
        <f>D6+D10+D15+D18</f>
        <v>8818.220245982598</v>
      </c>
      <c r="E20" s="18">
        <f>E6+E10+E15+E18</f>
        <v>2.847158803429742</v>
      </c>
      <c r="F20" s="6"/>
    </row>
    <row r="21" spans="1:6" ht="15">
      <c r="A21" s="28"/>
      <c r="B21" s="29"/>
      <c r="C21" s="30"/>
      <c r="D21" s="31"/>
      <c r="E21" s="32"/>
      <c r="F21" s="2"/>
    </row>
    <row r="22" spans="1:6" ht="15" customHeight="1">
      <c r="A22" s="33"/>
      <c r="B22" s="33"/>
      <c r="C22" s="33"/>
      <c r="D22" s="33"/>
      <c r="E22" s="33"/>
      <c r="F22" s="34"/>
    </row>
    <row r="23" spans="1:6" ht="105" customHeight="1">
      <c r="A23" s="11" t="s">
        <v>21</v>
      </c>
      <c r="B23" s="11" t="s">
        <v>22</v>
      </c>
      <c r="C23" s="11" t="s">
        <v>23</v>
      </c>
      <c r="D23" s="11" t="s">
        <v>24</v>
      </c>
      <c r="E23" s="11" t="s">
        <v>25</v>
      </c>
      <c r="F23" s="11" t="s">
        <v>26</v>
      </c>
    </row>
    <row r="24" spans="1:6" ht="15" customHeight="1">
      <c r="A24" s="11">
        <v>1</v>
      </c>
      <c r="B24" s="8" t="s">
        <v>27</v>
      </c>
      <c r="C24" s="11" t="s">
        <v>52</v>
      </c>
      <c r="D24" s="35">
        <v>10863.15</v>
      </c>
      <c r="E24" s="36">
        <f>D24/12/$D$1</f>
        <v>3.507409918636187</v>
      </c>
      <c r="F24" s="11">
        <v>2</v>
      </c>
    </row>
    <row r="25" spans="1:6" ht="15" customHeight="1">
      <c r="A25" s="11"/>
      <c r="B25" s="38" t="s">
        <v>28</v>
      </c>
      <c r="C25" s="10"/>
      <c r="D25" s="39">
        <f>SUM(D24:D24)</f>
        <v>10863.15</v>
      </c>
      <c r="E25" s="40">
        <f>SUM(E24:E24)</f>
        <v>3.507409918636187</v>
      </c>
      <c r="F25" s="41"/>
    </row>
    <row r="26" spans="1:6" ht="15" customHeight="1">
      <c r="A26" s="28"/>
      <c r="B26" s="29"/>
      <c r="C26" s="42"/>
      <c r="D26" s="42"/>
      <c r="E26" s="42"/>
      <c r="F26" s="42"/>
    </row>
    <row r="27" spans="1:6" ht="29.25" customHeight="1">
      <c r="A27" s="28"/>
      <c r="B27" s="29" t="s">
        <v>29</v>
      </c>
      <c r="C27" s="43">
        <f>D20+D25</f>
        <v>19681.370245982598</v>
      </c>
      <c r="D27" s="43"/>
      <c r="E27" s="43"/>
      <c r="F27" s="42"/>
    </row>
    <row r="28" spans="1:6" ht="15" customHeight="1">
      <c r="A28" s="28"/>
      <c r="B28" s="29" t="s">
        <v>30</v>
      </c>
      <c r="C28" s="44">
        <f>E20+E25</f>
        <v>6.354568722065929</v>
      </c>
      <c r="D28" s="42"/>
      <c r="E28" s="42"/>
      <c r="F28" s="42"/>
    </row>
    <row r="29" spans="1:6" ht="15" customHeight="1">
      <c r="A29" s="28"/>
      <c r="B29" s="29"/>
      <c r="C29" s="44"/>
      <c r="D29" s="42"/>
      <c r="E29" s="42"/>
      <c r="F29" s="42"/>
    </row>
    <row r="30" spans="1:6" ht="15" customHeight="1">
      <c r="A30" s="2"/>
      <c r="B30" s="2"/>
      <c r="C30" s="2"/>
      <c r="D30" s="2"/>
      <c r="E30" s="2"/>
      <c r="F30" s="2"/>
    </row>
    <row r="31" spans="1:6" ht="33" customHeight="1">
      <c r="A31" s="62" t="s">
        <v>31</v>
      </c>
      <c r="B31" s="62"/>
      <c r="C31" s="62"/>
      <c r="D31" s="62"/>
      <c r="E31" s="62"/>
      <c r="F31" s="62"/>
    </row>
    <row r="32" spans="1:6" ht="15" customHeight="1">
      <c r="A32" s="1"/>
      <c r="B32" s="1"/>
      <c r="C32" s="1"/>
      <c r="D32" s="2"/>
      <c r="E32" s="2"/>
      <c r="F32" s="2"/>
    </row>
    <row r="33" spans="1:6" ht="71.25" customHeight="1">
      <c r="A33" s="8"/>
      <c r="B33" s="9" t="s">
        <v>2</v>
      </c>
      <c r="C33" s="9" t="s">
        <v>3</v>
      </c>
      <c r="D33" s="9" t="s">
        <v>4</v>
      </c>
      <c r="E33" s="9" t="s">
        <v>5</v>
      </c>
      <c r="F33" s="2"/>
    </row>
    <row r="34" spans="1:5" ht="31.5" customHeight="1">
      <c r="A34" s="70" t="s">
        <v>32</v>
      </c>
      <c r="B34" s="71"/>
      <c r="C34" s="72"/>
      <c r="D34" s="18">
        <f>D35</f>
        <v>39.17958000000001</v>
      </c>
      <c r="E34" s="18">
        <f>E35</f>
        <v>0.012650000000000002</v>
      </c>
    </row>
    <row r="35" spans="1:5" ht="30" customHeight="1">
      <c r="A35" s="13">
        <v>1</v>
      </c>
      <c r="B35" s="45" t="s">
        <v>33</v>
      </c>
      <c r="C35" s="45" t="s">
        <v>6</v>
      </c>
      <c r="D35" s="16">
        <f>E35*12*$D$1</f>
        <v>39.17958000000001</v>
      </c>
      <c r="E35" s="46">
        <v>0.012650000000000002</v>
      </c>
    </row>
    <row r="36" spans="1:5" ht="32.25" customHeight="1">
      <c r="A36" s="70" t="s">
        <v>34</v>
      </c>
      <c r="B36" s="71"/>
      <c r="C36" s="72"/>
      <c r="D36" s="18">
        <f>D37+D38</f>
        <v>313.43664000000007</v>
      </c>
      <c r="E36" s="18">
        <f>E37+E38</f>
        <v>0.10120000000000001</v>
      </c>
    </row>
    <row r="37" spans="1:5" ht="30" customHeight="1">
      <c r="A37" s="13">
        <v>2</v>
      </c>
      <c r="B37" s="47" t="s">
        <v>8</v>
      </c>
      <c r="C37" s="47" t="s">
        <v>9</v>
      </c>
      <c r="D37" s="16">
        <f>E37*$D$1*12</f>
        <v>78.35916000000002</v>
      </c>
      <c r="E37" s="46">
        <v>0.025300000000000003</v>
      </c>
    </row>
    <row r="38" spans="1:5" ht="30" customHeight="1">
      <c r="A38" s="13">
        <v>3</v>
      </c>
      <c r="B38" s="48" t="s">
        <v>10</v>
      </c>
      <c r="C38" s="8" t="s">
        <v>6</v>
      </c>
      <c r="D38" s="16">
        <f>E38*$D$1*12</f>
        <v>235.07748000000004</v>
      </c>
      <c r="E38" s="17">
        <v>0.07590000000000001</v>
      </c>
    </row>
    <row r="39" spans="1:6" ht="15" customHeight="1">
      <c r="A39" s="9"/>
      <c r="B39" s="26" t="s">
        <v>20</v>
      </c>
      <c r="C39" s="26"/>
      <c r="D39" s="27">
        <f>D34+D36</f>
        <v>352.61622000000006</v>
      </c>
      <c r="E39" s="18">
        <f>E34+E36</f>
        <v>0.11385</v>
      </c>
      <c r="F39" s="6"/>
    </row>
    <row r="40" spans="1:6" ht="15" customHeight="1">
      <c r="A40" s="2"/>
      <c r="B40" s="2"/>
      <c r="C40" s="2"/>
      <c r="D40" s="2"/>
      <c r="E40" s="2"/>
      <c r="F40" s="2"/>
    </row>
    <row r="41" spans="1:6" ht="15" customHeight="1">
      <c r="A41" s="33"/>
      <c r="B41" s="33"/>
      <c r="C41" s="33"/>
      <c r="D41" s="33"/>
      <c r="E41" s="33"/>
      <c r="F41" s="34"/>
    </row>
    <row r="42" spans="1:6" ht="105" customHeight="1">
      <c r="A42" s="11" t="s">
        <v>21</v>
      </c>
      <c r="B42" s="11" t="s">
        <v>22</v>
      </c>
      <c r="C42" s="11" t="s">
        <v>23</v>
      </c>
      <c r="D42" s="11" t="s">
        <v>24</v>
      </c>
      <c r="E42" s="11" t="s">
        <v>35</v>
      </c>
      <c r="F42" s="11" t="s">
        <v>26</v>
      </c>
    </row>
    <row r="43" spans="1:6" ht="15" customHeight="1">
      <c r="A43" s="11">
        <v>1</v>
      </c>
      <c r="B43" s="73" t="s">
        <v>50</v>
      </c>
      <c r="C43" s="11" t="s">
        <v>53</v>
      </c>
      <c r="D43" s="74">
        <f>700.54*35</f>
        <v>24518.899999999998</v>
      </c>
      <c r="E43" s="49">
        <f>D43/12/$D$1</f>
        <v>7.916472943303628</v>
      </c>
      <c r="F43" s="11">
        <v>1</v>
      </c>
    </row>
    <row r="44" spans="1:6" ht="15" customHeight="1">
      <c r="A44" s="50"/>
      <c r="B44" s="50" t="s">
        <v>28</v>
      </c>
      <c r="C44" s="50"/>
      <c r="D44" s="51">
        <f>SUM(D43:D43)</f>
        <v>24518.899999999998</v>
      </c>
      <c r="E44" s="52">
        <f>SUM(E43:E43)</f>
        <v>7.916472943303628</v>
      </c>
      <c r="F44" s="50"/>
    </row>
    <row r="45" ht="15" customHeight="1"/>
    <row r="50" spans="2:3" ht="43.5">
      <c r="B50" s="29" t="s">
        <v>45</v>
      </c>
      <c r="C50" s="54">
        <f>'ул. им. Шевченко Т.Г., 57 Б'!C28+'ул. им. Шевченко Т.Г., 59'!C27</f>
        <v>34635.47725779771</v>
      </c>
    </row>
  </sheetData>
  <sheetProtection/>
  <mergeCells count="8">
    <mergeCell ref="A36:C36"/>
    <mergeCell ref="A18:C18"/>
    <mergeCell ref="A31:F31"/>
    <mergeCell ref="A34:C34"/>
    <mergeCell ref="A3:E3"/>
    <mergeCell ref="A6:C6"/>
    <mergeCell ref="A15:C15"/>
    <mergeCell ref="A10:C10"/>
  </mergeCells>
  <printOptions horizontalCentered="1"/>
  <pageMargins left="0.3937007874015748" right="0.3937007874015748" top="0.2755905511811024" bottom="0.2755905511811024" header="0.5118110236220472" footer="0.5118110236220472"/>
  <pageSetup fitToHeight="1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Tata</cp:lastModifiedBy>
  <cp:lastPrinted>2011-06-06T19:25:23Z</cp:lastPrinted>
  <dcterms:created xsi:type="dcterms:W3CDTF">2009-03-19T08:37:41Z</dcterms:created>
  <dcterms:modified xsi:type="dcterms:W3CDTF">2011-06-06T19:25:37Z</dcterms:modified>
  <cp:category/>
  <cp:version/>
  <cp:contentType/>
  <cp:contentStatus/>
</cp:coreProperties>
</file>